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230\Documents\UMSIDA\JOKI kampus\4. Laras Reynard Pratiwi\"/>
    </mc:Choice>
  </mc:AlternateContent>
  <xr:revisionPtr revIDLastSave="0" documentId="13_ncr:1_{EA6DB593-E90A-4342-9B2A-BA42DDCF1584}" xr6:coauthVersionLast="47" xr6:coauthVersionMax="47" xr10:uidLastSave="{00000000-0000-0000-0000-000000000000}"/>
  <bookViews>
    <workbookView xWindow="-120" yWindow="-120" windowWidth="20730" windowHeight="11160" xr2:uid="{2030A5E2-922B-471F-8DFA-AAE3BFAE13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I25" i="1"/>
  <c r="J25" i="1" s="1"/>
  <c r="I26" i="1"/>
  <c r="J26" i="1" s="1"/>
  <c r="I27" i="1"/>
  <c r="J27" i="1" s="1"/>
  <c r="I28" i="1"/>
  <c r="J28" i="1" s="1"/>
  <c r="I29" i="1"/>
  <c r="J29" i="1" s="1"/>
  <c r="I24" i="1"/>
  <c r="J24" i="1" s="1"/>
  <c r="H25" i="1"/>
  <c r="H29" i="1"/>
  <c r="H28" i="1"/>
  <c r="H27" i="1"/>
  <c r="H26" i="1"/>
  <c r="H5" i="1"/>
  <c r="H6" i="1"/>
  <c r="H7" i="1"/>
  <c r="H8" i="1"/>
  <c r="H9" i="1"/>
  <c r="H4" i="1"/>
  <c r="I19" i="1"/>
  <c r="J19" i="1" s="1"/>
  <c r="I15" i="1"/>
  <c r="J15" i="1" s="1"/>
  <c r="I14" i="1"/>
  <c r="J14" i="1" s="1"/>
  <c r="H14" i="1"/>
  <c r="I16" i="1"/>
  <c r="J16" i="1" s="1"/>
  <c r="I17" i="1"/>
  <c r="I18" i="1"/>
  <c r="J18" i="1"/>
  <c r="H18" i="1"/>
  <c r="H15" i="1"/>
  <c r="H16" i="1"/>
  <c r="H17" i="1"/>
  <c r="H19" i="1"/>
  <c r="J17" i="1"/>
  <c r="I10" i="1"/>
  <c r="J10" i="1" s="1"/>
  <c r="H10" i="1"/>
  <c r="I5" i="1"/>
  <c r="J5" i="1" s="1"/>
  <c r="K5" i="1" s="1"/>
  <c r="I6" i="1"/>
  <c r="J6" i="1" s="1"/>
  <c r="I7" i="1"/>
  <c r="J7" i="1" s="1"/>
  <c r="K7" i="1" s="1"/>
  <c r="I8" i="1"/>
  <c r="J8" i="1" s="1"/>
  <c r="I9" i="1"/>
  <c r="J9" i="1" s="1"/>
  <c r="K9" i="1" s="1"/>
  <c r="I4" i="1"/>
  <c r="J4" i="1" s="1"/>
  <c r="K6" i="1" l="1"/>
  <c r="K10" i="1"/>
  <c r="K28" i="1"/>
  <c r="K27" i="1"/>
  <c r="K26" i="1"/>
  <c r="K25" i="1"/>
  <c r="K24" i="1"/>
  <c r="K8" i="1"/>
  <c r="K4" i="1"/>
  <c r="K29" i="1"/>
  <c r="K16" i="1"/>
  <c r="K14" i="1"/>
  <c r="K18" i="1"/>
  <c r="K15" i="1"/>
  <c r="K17" i="1"/>
  <c r="K19" i="1"/>
</calcChain>
</file>

<file path=xl/sharedStrings.xml><?xml version="1.0" encoding="utf-8"?>
<sst xmlns="http://schemas.openxmlformats.org/spreadsheetml/2006/main" count="42" uniqueCount="11">
  <si>
    <t>Sampel</t>
  </si>
  <si>
    <t>N</t>
  </si>
  <si>
    <t>Ulangan 1</t>
  </si>
  <si>
    <t>Ulangan 2</t>
  </si>
  <si>
    <r>
      <t>L</t>
    </r>
    <r>
      <rPr>
        <vertAlign val="subscript"/>
        <sz val="10"/>
        <color theme="1"/>
        <rFont val="Times New Roman"/>
        <family val="1"/>
      </rPr>
      <t>0</t>
    </r>
  </si>
  <si>
    <r>
      <t>L</t>
    </r>
    <r>
      <rPr>
        <vertAlign val="subscript"/>
        <sz val="10"/>
        <color theme="1"/>
        <rFont val="Times New Roman"/>
        <family val="1"/>
      </rPr>
      <t>1</t>
    </r>
  </si>
  <si>
    <t>TBUD</t>
  </si>
  <si>
    <r>
      <t>S</t>
    </r>
    <r>
      <rPr>
        <vertAlign val="subscript"/>
        <sz val="10"/>
        <color theme="1"/>
        <rFont val="Times New Roman"/>
        <family val="1"/>
      </rPr>
      <t>0</t>
    </r>
  </si>
  <si>
    <r>
      <t>S</t>
    </r>
    <r>
      <rPr>
        <vertAlign val="subscript"/>
        <sz val="10"/>
        <color theme="1"/>
        <rFont val="Times New Roman"/>
        <family val="1"/>
      </rPr>
      <t>1</t>
    </r>
  </si>
  <si>
    <r>
      <t>T</t>
    </r>
    <r>
      <rPr>
        <vertAlign val="subscript"/>
        <sz val="10"/>
        <color theme="1"/>
        <rFont val="Times New Roman"/>
        <family val="1"/>
      </rPr>
      <t>0</t>
    </r>
  </si>
  <si>
    <r>
      <t>T</t>
    </r>
    <r>
      <rPr>
        <vertAlign val="subscript"/>
        <sz val="10"/>
        <color theme="1"/>
        <rFont val="Times New Roman"/>
        <family val="1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</si>
</sst>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41" fontId="2" fillId="0" borderId="4" xfId="1" applyFont="1" applyBorder="1" applyAlignment="1">
      <alignment horizontal="right" vertical="center" wrapText="1"/>
    </xf>
    <xf numFmtId="41" fontId="2" fillId="0" borderId="6" xfId="1" applyFont="1" applyFill="1" applyBorder="1" applyAlignment="1">
      <alignment horizontal="right" vertical="center" wrapText="1"/>
    </xf>
    <xf numFmtId="41" fontId="2" fillId="0" borderId="0" xfId="1" applyFont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438150</xdr:colOff>
      <xdr:row>4</xdr:row>
      <xdr:rowOff>114300</xdr:rowOff>
    </xdr:from>
    <xdr:to>
      <xdr:col>20</xdr:col>
      <xdr:colOff>418417</xdr:colOff>
      <xdr:row>38</xdr:row>
      <xdr:rowOff>47156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78E188-EF2A-54A2-FC3C-633ACCE43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7625" y="914400"/>
          <a:ext cx="5466667" cy="3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F4805-0AA1-4C8F-9511-41A1583D0356}">
  <dimension ref="B1:K29"/>
  <sheetViews>
    <sheetView tabSelected="1" topLeftCell="A20" workbookViewId="0">
      <selection activeCell="F31" sqref="F31"/>
    </sheetView>
  </sheetViews>
  <sheetFormatPr defaultRowHeight="15" x14ac:dyDescent="0.25"/>
  <cols>
    <col min="7" max="7" width="12.5703125" bestFit="1" customWidth="1"/>
    <col min="10" max="10" width="13.5703125" customWidth="1"/>
    <col min="11" max="11" width="14.42578125" customWidth="1"/>
  </cols>
  <sheetData>
    <row r="1" spans="2:11" ht="15.75" hidden="1" thickBot="1" x14ac:dyDescent="0.3"/>
    <row r="2" spans="2:11" ht="15.75" hidden="1" thickBot="1" x14ac:dyDescent="0.3">
      <c r="B2" s="7" t="s">
        <v>0</v>
      </c>
      <c r="C2" s="9">
        <v>7</v>
      </c>
      <c r="D2" s="10"/>
      <c r="E2" s="9">
        <v>9</v>
      </c>
      <c r="F2" s="10"/>
      <c r="G2" s="7" t="s">
        <v>1</v>
      </c>
    </row>
    <row r="3" spans="2:11" ht="15.75" hidden="1" thickBot="1" x14ac:dyDescent="0.3">
      <c r="B3" s="8"/>
      <c r="C3" s="1" t="s">
        <v>2</v>
      </c>
      <c r="D3" s="1" t="s">
        <v>3</v>
      </c>
      <c r="E3" s="1" t="s">
        <v>2</v>
      </c>
      <c r="F3" s="1" t="s">
        <v>3</v>
      </c>
      <c r="G3" s="8"/>
    </row>
    <row r="4" spans="2:11" ht="15.75" hidden="1" thickBot="1" x14ac:dyDescent="0.3">
      <c r="B4" s="2" t="s">
        <v>4</v>
      </c>
      <c r="C4" s="1" t="s">
        <v>6</v>
      </c>
      <c r="D4" s="1" t="s">
        <v>6</v>
      </c>
      <c r="E4" s="1">
        <v>226</v>
      </c>
      <c r="F4" s="1">
        <v>412</v>
      </c>
      <c r="G4" s="3">
        <v>1100000000</v>
      </c>
      <c r="H4">
        <f>SUM(C4:F4)</f>
        <v>638</v>
      </c>
      <c r="I4">
        <f>(1*2)+(0.1*2)</f>
        <v>2.2000000000000002</v>
      </c>
      <c r="J4">
        <f>I4*0.0000001</f>
        <v>2.2000000000000001E-7</v>
      </c>
      <c r="K4" s="5">
        <f>H4/J4</f>
        <v>2900000000</v>
      </c>
    </row>
    <row r="5" spans="2:11" ht="15.75" hidden="1" thickBot="1" x14ac:dyDescent="0.3">
      <c r="B5" s="2" t="s">
        <v>5</v>
      </c>
      <c r="C5" s="1">
        <v>118</v>
      </c>
      <c r="D5" s="1">
        <v>125</v>
      </c>
      <c r="E5" s="1">
        <v>292</v>
      </c>
      <c r="F5" s="1">
        <v>432</v>
      </c>
      <c r="G5" s="3">
        <v>1000000000</v>
      </c>
      <c r="H5">
        <f t="shared" ref="H5:H9" si="0">SUM(C5:F5)</f>
        <v>967</v>
      </c>
      <c r="I5">
        <f t="shared" ref="I5:I10" si="1">(1*2)+(0.1*2)</f>
        <v>2.2000000000000002</v>
      </c>
      <c r="J5">
        <f t="shared" ref="J5:J8" si="2">I5*0.0000001</f>
        <v>2.2000000000000001E-7</v>
      </c>
      <c r="K5" s="5">
        <f t="shared" ref="K5:K10" si="3">H5/J5</f>
        <v>4395454545.454545</v>
      </c>
    </row>
    <row r="6" spans="2:11" ht="15.75" hidden="1" thickBot="1" x14ac:dyDescent="0.3">
      <c r="B6" s="2" t="s">
        <v>7</v>
      </c>
      <c r="C6" s="1">
        <v>119</v>
      </c>
      <c r="D6" s="1">
        <v>116</v>
      </c>
      <c r="E6" s="1">
        <v>81</v>
      </c>
      <c r="F6" s="1">
        <v>98</v>
      </c>
      <c r="G6" s="3">
        <v>2000000000</v>
      </c>
      <c r="H6">
        <f t="shared" si="0"/>
        <v>414</v>
      </c>
      <c r="I6">
        <f t="shared" si="1"/>
        <v>2.2000000000000002</v>
      </c>
      <c r="J6">
        <f t="shared" si="2"/>
        <v>2.2000000000000001E-7</v>
      </c>
      <c r="K6" s="5">
        <f t="shared" si="3"/>
        <v>1881818181.8181818</v>
      </c>
    </row>
    <row r="7" spans="2:11" ht="15.75" hidden="1" thickBot="1" x14ac:dyDescent="0.3">
      <c r="B7" s="2" t="s">
        <v>8</v>
      </c>
      <c r="C7" s="1">
        <v>109</v>
      </c>
      <c r="D7" s="1">
        <v>141</v>
      </c>
      <c r="E7" s="1">
        <v>92</v>
      </c>
      <c r="F7" s="1">
        <v>110</v>
      </c>
      <c r="G7" s="3">
        <v>1800000000</v>
      </c>
      <c r="H7">
        <f t="shared" si="0"/>
        <v>452</v>
      </c>
      <c r="I7">
        <f t="shared" si="1"/>
        <v>2.2000000000000002</v>
      </c>
      <c r="J7">
        <f t="shared" si="2"/>
        <v>2.2000000000000001E-7</v>
      </c>
      <c r="K7" s="5">
        <f t="shared" si="3"/>
        <v>2054545454.5454545</v>
      </c>
    </row>
    <row r="8" spans="2:11" ht="15.75" hidden="1" thickBot="1" x14ac:dyDescent="0.3">
      <c r="B8" s="2" t="s">
        <v>9</v>
      </c>
      <c r="C8" s="1">
        <v>32</v>
      </c>
      <c r="D8" s="1">
        <v>124</v>
      </c>
      <c r="E8" s="1">
        <v>184</v>
      </c>
      <c r="F8" s="1">
        <v>59</v>
      </c>
      <c r="G8" s="3">
        <v>860000000</v>
      </c>
      <c r="H8">
        <f t="shared" si="0"/>
        <v>399</v>
      </c>
      <c r="I8">
        <f t="shared" si="1"/>
        <v>2.2000000000000002</v>
      </c>
      <c r="J8">
        <f t="shared" si="2"/>
        <v>2.2000000000000001E-7</v>
      </c>
      <c r="K8" s="5">
        <f t="shared" si="3"/>
        <v>1813636363.6363635</v>
      </c>
    </row>
    <row r="9" spans="2:11" ht="15.75" hidden="1" thickBot="1" x14ac:dyDescent="0.3">
      <c r="B9" s="2" t="s">
        <v>10</v>
      </c>
      <c r="C9" s="1">
        <v>23</v>
      </c>
      <c r="D9" s="1">
        <v>53</v>
      </c>
      <c r="E9" s="1">
        <v>56</v>
      </c>
      <c r="F9" s="1">
        <v>80</v>
      </c>
      <c r="G9" s="3">
        <v>1900000000</v>
      </c>
      <c r="H9">
        <f t="shared" si="0"/>
        <v>212</v>
      </c>
      <c r="I9">
        <f t="shared" si="1"/>
        <v>2.2000000000000002</v>
      </c>
      <c r="J9">
        <f>I9*0.0000001</f>
        <v>2.2000000000000001E-7</v>
      </c>
      <c r="K9" s="5">
        <f t="shared" si="3"/>
        <v>963636363.63636363</v>
      </c>
    </row>
    <row r="10" spans="2:11" hidden="1" x14ac:dyDescent="0.25">
      <c r="G10" s="4"/>
      <c r="H10">
        <f>232+244+33+28</f>
        <v>537</v>
      </c>
      <c r="I10">
        <f t="shared" si="1"/>
        <v>2.2000000000000002</v>
      </c>
      <c r="J10">
        <f>I10*0.01</f>
        <v>2.2000000000000002E-2</v>
      </c>
      <c r="K10" s="5">
        <f t="shared" si="3"/>
        <v>24409.090909090908</v>
      </c>
    </row>
    <row r="11" spans="2:11" ht="15.75" hidden="1" thickBot="1" x14ac:dyDescent="0.3"/>
    <row r="12" spans="2:11" ht="15.75" hidden="1" thickBot="1" x14ac:dyDescent="0.3">
      <c r="B12" s="7" t="s">
        <v>0</v>
      </c>
      <c r="C12" s="9">
        <v>7</v>
      </c>
      <c r="D12" s="10"/>
      <c r="E12" s="9">
        <v>9</v>
      </c>
      <c r="F12" s="10"/>
      <c r="G12" s="7" t="s">
        <v>1</v>
      </c>
    </row>
    <row r="13" spans="2:11" ht="15.75" hidden="1" thickBot="1" x14ac:dyDescent="0.3">
      <c r="B13" s="8"/>
      <c r="C13" s="1" t="s">
        <v>2</v>
      </c>
      <c r="D13" s="1" t="s">
        <v>3</v>
      </c>
      <c r="E13" s="1" t="s">
        <v>2</v>
      </c>
      <c r="F13" s="1" t="s">
        <v>3</v>
      </c>
      <c r="G13" s="8"/>
    </row>
    <row r="14" spans="2:11" ht="15.75" hidden="1" thickBot="1" x14ac:dyDescent="0.3">
      <c r="B14" s="2" t="s">
        <v>4</v>
      </c>
      <c r="C14" s="1" t="s">
        <v>6</v>
      </c>
      <c r="D14" s="1" t="s">
        <v>6</v>
      </c>
      <c r="E14" s="1">
        <v>226</v>
      </c>
      <c r="F14" s="1">
        <v>412</v>
      </c>
      <c r="G14" s="3">
        <v>22600000000</v>
      </c>
      <c r="H14">
        <f t="shared" ref="H14:H19" si="4">SUMIF(C14:F14,"&lt;250")</f>
        <v>226</v>
      </c>
      <c r="I14">
        <f>(1*0)+(0.1*1)</f>
        <v>0.1</v>
      </c>
      <c r="J14">
        <f>I14*0.0000001</f>
        <v>1E-8</v>
      </c>
      <c r="K14" s="5">
        <f>H14/J14</f>
        <v>22600000000</v>
      </c>
    </row>
    <row r="15" spans="2:11" ht="15.75" hidden="1" thickBot="1" x14ac:dyDescent="0.3">
      <c r="B15" s="2" t="s">
        <v>5</v>
      </c>
      <c r="C15" s="1">
        <v>118</v>
      </c>
      <c r="D15" s="1">
        <v>125</v>
      </c>
      <c r="E15" s="1">
        <v>292</v>
      </c>
      <c r="F15" s="1">
        <v>432</v>
      </c>
      <c r="G15" s="3">
        <v>1200000000</v>
      </c>
      <c r="H15">
        <f t="shared" si="4"/>
        <v>243</v>
      </c>
      <c r="I15">
        <f>(1*2)+(0.1*0)</f>
        <v>2</v>
      </c>
      <c r="J15">
        <f t="shared" ref="J15:J18" si="5">I15*0.0000001</f>
        <v>1.9999999999999999E-7</v>
      </c>
      <c r="K15" s="5">
        <f t="shared" ref="K15:K19" si="6">H15/J15</f>
        <v>1215000000</v>
      </c>
    </row>
    <row r="16" spans="2:11" ht="15.75" hidden="1" thickBot="1" x14ac:dyDescent="0.3">
      <c r="B16" s="2" t="s">
        <v>7</v>
      </c>
      <c r="C16" s="1">
        <v>119</v>
      </c>
      <c r="D16" s="1">
        <v>116</v>
      </c>
      <c r="E16" s="1">
        <v>81</v>
      </c>
      <c r="F16" s="1">
        <v>98</v>
      </c>
      <c r="G16" s="3">
        <v>1900000000</v>
      </c>
      <c r="H16">
        <f t="shared" si="4"/>
        <v>414</v>
      </c>
      <c r="I16">
        <f t="shared" ref="I16:I18" si="7">(1*2)+(0.1*2)</f>
        <v>2.2000000000000002</v>
      </c>
      <c r="J16">
        <f t="shared" si="5"/>
        <v>2.2000000000000001E-7</v>
      </c>
      <c r="K16" s="5">
        <f t="shared" si="6"/>
        <v>1881818181.8181818</v>
      </c>
    </row>
    <row r="17" spans="2:11" ht="15.75" hidden="1" thickBot="1" x14ac:dyDescent="0.3">
      <c r="B17" s="2" t="s">
        <v>8</v>
      </c>
      <c r="C17" s="1">
        <v>109</v>
      </c>
      <c r="D17" s="1">
        <v>141</v>
      </c>
      <c r="E17" s="1">
        <v>92</v>
      </c>
      <c r="F17" s="1">
        <v>110</v>
      </c>
      <c r="G17" s="3">
        <v>2000000000</v>
      </c>
      <c r="H17">
        <f t="shared" si="4"/>
        <v>452</v>
      </c>
      <c r="I17">
        <f t="shared" si="7"/>
        <v>2.2000000000000002</v>
      </c>
      <c r="J17">
        <f t="shared" si="5"/>
        <v>2.2000000000000001E-7</v>
      </c>
      <c r="K17" s="5">
        <f t="shared" si="6"/>
        <v>2054545454.5454545</v>
      </c>
    </row>
    <row r="18" spans="2:11" ht="15.75" hidden="1" thickBot="1" x14ac:dyDescent="0.3">
      <c r="B18" s="2" t="s">
        <v>9</v>
      </c>
      <c r="C18" s="1">
        <v>32</v>
      </c>
      <c r="D18" s="1">
        <v>124</v>
      </c>
      <c r="E18" s="1">
        <v>184</v>
      </c>
      <c r="F18" s="1">
        <v>59</v>
      </c>
      <c r="G18" s="3">
        <v>1700000000</v>
      </c>
      <c r="H18">
        <f>SUMIF(C18:F18,"&lt;250")-23</f>
        <v>376</v>
      </c>
      <c r="I18">
        <f t="shared" si="7"/>
        <v>2.2000000000000002</v>
      </c>
      <c r="J18">
        <f t="shared" si="5"/>
        <v>2.2000000000000001E-7</v>
      </c>
      <c r="K18" s="5">
        <f t="shared" si="6"/>
        <v>1709090909.090909</v>
      </c>
    </row>
    <row r="19" spans="2:11" ht="15.75" hidden="1" thickBot="1" x14ac:dyDescent="0.3">
      <c r="B19" s="2" t="s">
        <v>10</v>
      </c>
      <c r="C19" s="1">
        <v>23</v>
      </c>
      <c r="D19" s="1">
        <v>53</v>
      </c>
      <c r="E19" s="1">
        <v>56</v>
      </c>
      <c r="F19" s="1">
        <v>80</v>
      </c>
      <c r="G19" s="3">
        <v>1000000000</v>
      </c>
      <c r="H19">
        <f t="shared" si="4"/>
        <v>212</v>
      </c>
      <c r="I19">
        <f>(1*2)+(0.1*2)</f>
        <v>2.2000000000000002</v>
      </c>
      <c r="J19">
        <f>I19*0.0000001</f>
        <v>2.2000000000000001E-7</v>
      </c>
      <c r="K19" s="5">
        <f t="shared" si="6"/>
        <v>963636363.63636363</v>
      </c>
    </row>
    <row r="21" spans="2:11" ht="15.75" thickBot="1" x14ac:dyDescent="0.3"/>
    <row r="22" spans="2:11" ht="15.75" thickBot="1" x14ac:dyDescent="0.3">
      <c r="B22" s="7" t="s">
        <v>0</v>
      </c>
      <c r="C22" s="9">
        <v>7</v>
      </c>
      <c r="D22" s="10"/>
      <c r="E22" s="9">
        <v>9</v>
      </c>
      <c r="F22" s="10"/>
      <c r="G22" s="7" t="s">
        <v>1</v>
      </c>
    </row>
    <row r="23" spans="2:11" ht="15.75" thickBot="1" x14ac:dyDescent="0.3">
      <c r="B23" s="8"/>
      <c r="C23" s="1" t="s">
        <v>2</v>
      </c>
      <c r="D23" s="1" t="s">
        <v>3</v>
      </c>
      <c r="E23" s="1" t="s">
        <v>2</v>
      </c>
      <c r="F23" s="1" t="s">
        <v>3</v>
      </c>
      <c r="G23" s="8"/>
    </row>
    <row r="24" spans="2:11" ht="15.75" thickBot="1" x14ac:dyDescent="0.3">
      <c r="B24" s="2" t="s">
        <v>4</v>
      </c>
      <c r="C24" s="6" t="s">
        <v>6</v>
      </c>
      <c r="D24" s="6" t="s">
        <v>6</v>
      </c>
      <c r="E24" s="1">
        <v>226</v>
      </c>
      <c r="F24" s="1">
        <v>412</v>
      </c>
      <c r="G24" s="3">
        <v>3160000000</v>
      </c>
      <c r="H24">
        <f>SUM(C24:F24)</f>
        <v>638</v>
      </c>
      <c r="I24">
        <f>(1*2)+(0.01*2)</f>
        <v>2.02</v>
      </c>
      <c r="J24">
        <f>I24*0.0000001</f>
        <v>2.0199999999999998E-7</v>
      </c>
      <c r="K24" s="5">
        <f>H24/J24</f>
        <v>3158415841.5841589</v>
      </c>
    </row>
    <row r="25" spans="2:11" ht="15.75" thickBot="1" x14ac:dyDescent="0.3">
      <c r="B25" s="2" t="s">
        <v>5</v>
      </c>
      <c r="C25" s="1">
        <v>118</v>
      </c>
      <c r="D25" s="1">
        <v>125</v>
      </c>
      <c r="E25" s="1">
        <v>292</v>
      </c>
      <c r="F25" s="1">
        <v>432</v>
      </c>
      <c r="G25" s="3">
        <v>4790000000</v>
      </c>
      <c r="H25">
        <f>SUM(C25:F25)</f>
        <v>967</v>
      </c>
      <c r="I25">
        <f t="shared" ref="I25:I31" si="8">(1*2)+(0.01*2)</f>
        <v>2.02</v>
      </c>
      <c r="J25">
        <f t="shared" ref="J25:J28" si="9">I25*0.0000001</f>
        <v>2.0199999999999998E-7</v>
      </c>
      <c r="K25" s="5">
        <f t="shared" ref="K25:K29" si="10">H25/J25</f>
        <v>4787128712.8712873</v>
      </c>
    </row>
    <row r="26" spans="2:11" ht="15.75" thickBot="1" x14ac:dyDescent="0.3">
      <c r="B26" s="2" t="s">
        <v>7</v>
      </c>
      <c r="C26" s="1">
        <v>119</v>
      </c>
      <c r="D26" s="1">
        <v>116</v>
      </c>
      <c r="E26" s="1">
        <v>81</v>
      </c>
      <c r="F26" s="1">
        <v>98</v>
      </c>
      <c r="G26" s="3">
        <v>2050000000</v>
      </c>
      <c r="H26">
        <f>SUM(C26:F26)</f>
        <v>414</v>
      </c>
      <c r="I26">
        <f t="shared" si="8"/>
        <v>2.02</v>
      </c>
      <c r="J26">
        <f>I26*0.0000001</f>
        <v>2.0199999999999998E-7</v>
      </c>
      <c r="K26" s="5">
        <f>H26/J26</f>
        <v>2049504950.4950497</v>
      </c>
    </row>
    <row r="27" spans="2:11" ht="15.75" thickBot="1" x14ac:dyDescent="0.3">
      <c r="B27" s="2" t="s">
        <v>8</v>
      </c>
      <c r="C27" s="1">
        <v>109</v>
      </c>
      <c r="D27" s="1">
        <v>141</v>
      </c>
      <c r="E27" s="1">
        <v>92</v>
      </c>
      <c r="F27" s="1">
        <v>110</v>
      </c>
      <c r="G27" s="3">
        <v>2240000000</v>
      </c>
      <c r="H27">
        <f>SUM(C27:F27)</f>
        <v>452</v>
      </c>
      <c r="I27">
        <f t="shared" si="8"/>
        <v>2.02</v>
      </c>
      <c r="J27">
        <f>I27*0.0000001</f>
        <v>2.0199999999999998E-7</v>
      </c>
      <c r="K27" s="5">
        <f>H27/J27</f>
        <v>2237623762.3762379</v>
      </c>
    </row>
    <row r="28" spans="2:11" ht="15.75" thickBot="1" x14ac:dyDescent="0.3">
      <c r="B28" s="2" t="s">
        <v>9</v>
      </c>
      <c r="C28" s="1">
        <v>32</v>
      </c>
      <c r="D28" s="1">
        <v>124</v>
      </c>
      <c r="E28" s="1">
        <v>184</v>
      </c>
      <c r="F28" s="1">
        <v>59</v>
      </c>
      <c r="G28" s="3">
        <v>1980000000</v>
      </c>
      <c r="H28">
        <f t="shared" ref="H28" si="11">SUM(C28:F28)</f>
        <v>399</v>
      </c>
      <c r="I28">
        <f t="shared" si="8"/>
        <v>2.02</v>
      </c>
      <c r="J28">
        <f t="shared" si="9"/>
        <v>2.0199999999999998E-7</v>
      </c>
      <c r="K28" s="5">
        <f t="shared" si="10"/>
        <v>1975247524.7524755</v>
      </c>
    </row>
    <row r="29" spans="2:11" ht="15.75" thickBot="1" x14ac:dyDescent="0.3">
      <c r="B29" s="2" t="s">
        <v>10</v>
      </c>
      <c r="C29" s="1">
        <v>23</v>
      </c>
      <c r="D29" s="1">
        <v>53</v>
      </c>
      <c r="E29" s="1">
        <v>56</v>
      </c>
      <c r="F29" s="1">
        <v>80</v>
      </c>
      <c r="G29" s="3">
        <v>1050000000</v>
      </c>
      <c r="H29">
        <f>SUM(C29:F29)</f>
        <v>212</v>
      </c>
      <c r="I29">
        <f t="shared" si="8"/>
        <v>2.02</v>
      </c>
      <c r="J29">
        <f>I29*0.0000001</f>
        <v>2.0199999999999998E-7</v>
      </c>
      <c r="K29" s="5">
        <f t="shared" si="10"/>
        <v>1049504950.4950496</v>
      </c>
    </row>
  </sheetData>
  <mergeCells count="12">
    <mergeCell ref="B22:B23"/>
    <mergeCell ref="C22:D22"/>
    <mergeCell ref="E22:F22"/>
    <mergeCell ref="G22:G23"/>
    <mergeCell ref="B2:B3"/>
    <mergeCell ref="C2:D2"/>
    <mergeCell ref="E2:F2"/>
    <mergeCell ref="G2:G3"/>
    <mergeCell ref="B12:B13"/>
    <mergeCell ref="C12:D12"/>
    <mergeCell ref="E12:F12"/>
    <mergeCell ref="G12:G13"/>
  </mergeCells>
  <conditionalFormatting sqref="C4:F9">
    <cfRule type="cellIs" dxfId="1" priority="3" operator="between">
      <formula>25</formula>
      <formula>250</formula>
    </cfRule>
  </conditionalFormatting>
  <conditionalFormatting sqref="C14:F19">
    <cfRule type="cellIs" dxfId="0" priority="5" operator="between">
      <formula>25</formula>
      <formula>250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2025-03-23T05:59:32Z</dcterms:created>
  <dcterms:modified xsi:type="dcterms:W3CDTF">2025-03-24T07:12:12Z</dcterms:modified>
</cp:coreProperties>
</file>